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filterPrivacy="1" defaultThemeVersion="124226"/>
  <bookViews>
    <workbookView xWindow="120" yWindow="105" windowWidth="15120" windowHeight="8010" tabRatio="782"/>
  </bookViews>
  <sheets>
    <sheet name="Введение" sheetId="15" r:id="rId1"/>
    <sheet name="Дисконт по сделкам" sheetId="12" r:id="rId2"/>
    <sheet name="Дисконт по предложениям" sheetId="17" r:id="rId3"/>
    <sheet name="Вариант итогового расчета" sheetId="16" r:id="rId4"/>
  </sheets>
  <calcPr calcId="145621"/>
</workbook>
</file>

<file path=xl/calcChain.xml><?xml version="1.0" encoding="utf-8"?>
<calcChain xmlns="http://schemas.openxmlformats.org/spreadsheetml/2006/main">
  <c r="C5" i="16" l="1"/>
  <c r="C6" i="16" s="1"/>
  <c r="E13" i="17"/>
  <c r="E12" i="17"/>
  <c r="E11" i="17"/>
  <c r="E10" i="17"/>
  <c r="E9" i="17"/>
  <c r="E8" i="17"/>
  <c r="E7" i="17"/>
  <c r="E6" i="17"/>
  <c r="E14" i="17" s="1"/>
  <c r="E5" i="17"/>
  <c r="E4" i="17"/>
  <c r="D5" i="12"/>
  <c r="D6" i="12"/>
  <c r="D7" i="12"/>
  <c r="D8" i="12"/>
  <c r="D9" i="12"/>
  <c r="D10" i="12"/>
  <c r="D11" i="12"/>
  <c r="D12" i="12"/>
  <c r="D13" i="12"/>
  <c r="D4" i="12"/>
  <c r="D15" i="12" s="1"/>
  <c r="E15" i="17" l="1"/>
  <c r="D14" i="12"/>
</calcChain>
</file>

<file path=xl/sharedStrings.xml><?xml version="1.0" encoding="utf-8"?>
<sst xmlns="http://schemas.openxmlformats.org/spreadsheetml/2006/main" count="74" uniqueCount="29">
  <si>
    <t>Параметр</t>
  </si>
  <si>
    <t>Значение</t>
  </si>
  <si>
    <t>Примечание</t>
  </si>
  <si>
    <t>Скидка на торг, %</t>
  </si>
  <si>
    <t xml:space="preserve"> - ячейка, значение которой рассчитывается автоматически</t>
  </si>
  <si>
    <t xml:space="preserve"> - данные, вводимые Оценщиком</t>
  </si>
  <si>
    <t>Дисконт, %</t>
  </si>
  <si>
    <t>Источник информации</t>
  </si>
  <si>
    <t>Краткое описание</t>
  </si>
  <si>
    <t>Номинальная стоимость, руб.</t>
  </si>
  <si>
    <t>Дата совершения сделки: … . Другая существенная информация</t>
  </si>
  <si>
    <t>Средняя величина дисконта, %</t>
  </si>
  <si>
    <t>Среднее квадратичное отклонение величины дисконта в выборке, %</t>
  </si>
  <si>
    <t>согласно п. 11 ФСО №3</t>
  </si>
  <si>
    <t>№ стр.</t>
  </si>
  <si>
    <t>№ п/п</t>
  </si>
  <si>
    <t>Цена сделки, руб.</t>
  </si>
  <si>
    <t>Вариант расчета величины дисконта по ценам сделок</t>
  </si>
  <si>
    <t>Вариант расчета величины дисконта по ценам предложений</t>
  </si>
  <si>
    <t>Цена предложения, руб.</t>
  </si>
  <si>
    <t>Средняя величина дисконта , %</t>
  </si>
  <si>
    <t>стр. 1 х (1- стр. 2/100)</t>
  </si>
  <si>
    <t>результат расчета из закладки "Дисконт по сделкам" или "Дисконт по предложениям"</t>
  </si>
  <si>
    <t>Все величины - условны.</t>
  </si>
  <si>
    <t>Представленные в настоящем файле расчетные модели не являются эталоном. Их следует рассматривать как пример (возможный вариант реализации расчета)</t>
  </si>
  <si>
    <t>Вариант расчета рыночной стоимости прав требования задолженности</t>
  </si>
  <si>
    <t>Номинальная стоимость прав требования задолженности, руб.</t>
  </si>
  <si>
    <t>Рыночная стоимость прав требования задолженности, руб.</t>
  </si>
  <si>
    <t>основная сумма + штрафы + пени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</si>
</sst>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31">
    <xf numFmtId="0" fontId="0" fillId="0" borderId="0" xfId="0"/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0" fillId="2" borderId="1" xfId="0" applyFont="1" applyFill="1" applyBorder="1" applyAlignment="1">
      <alignment horizontal="left" vertical="center"/>
    </xf>
    <xf numFmtId="0" fontId="0" fillId="2" borderId="1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0" fillId="3" borderId="0" xfId="0" applyFill="1"/>
    <xf numFmtId="0" fontId="0" fillId="4" borderId="0" xfId="0" applyFill="1"/>
    <xf numFmtId="0" fontId="0" fillId="0" borderId="0" xfId="0" applyFill="1"/>
    <xf numFmtId="0" fontId="0" fillId="0" borderId="0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3" fontId="0" fillId="3" borderId="1" xfId="0" applyNumberFormat="1" applyFont="1" applyFill="1" applyBorder="1" applyAlignment="1">
      <alignment horizontal="center" vertical="center"/>
    </xf>
    <xf numFmtId="164" fontId="0" fillId="4" borderId="1" xfId="0" applyNumberFormat="1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 wrapText="1"/>
    </xf>
    <xf numFmtId="164" fontId="0" fillId="3" borderId="1" xfId="0" applyNumberFormat="1" applyFont="1" applyFill="1" applyBorder="1" applyAlignment="1">
      <alignment horizontal="center" vertical="center"/>
    </xf>
    <xf numFmtId="164" fontId="0" fillId="3" borderId="1" xfId="1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3" fontId="0" fillId="3" borderId="1" xfId="1" applyNumberFormat="1" applyFont="1" applyFill="1" applyBorder="1" applyAlignment="1">
      <alignment horizontal="center" vertical="center"/>
    </xf>
    <xf numFmtId="3" fontId="0" fillId="4" borderId="1" xfId="1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164" fontId="0" fillId="4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2" borderId="1" xfId="0" applyFont="1" applyFill="1" applyBorder="1" applyAlignment="1">
      <alignment horizontal="right" vertical="center"/>
    </xf>
    <xf numFmtId="0" fontId="0" fillId="2" borderId="1" xfId="0" applyFont="1" applyFill="1" applyBorder="1" applyAlignment="1">
      <alignment horizontal="right" vertical="center" wrapText="1"/>
    </xf>
    <xf numFmtId="0" fontId="0" fillId="2" borderId="2" xfId="0" applyFont="1" applyFill="1" applyBorder="1" applyAlignment="1">
      <alignment horizontal="right" vertical="center" wrapText="1"/>
    </xf>
    <xf numFmtId="0" fontId="0" fillId="0" borderId="4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Alignment="1"/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abSelected="1" zoomScale="140" zoomScaleNormal="140" workbookViewId="0">
      <selection activeCell="G10" sqref="G10"/>
    </sheetView>
  </sheetViews>
  <sheetFormatPr defaultRowHeight="15" x14ac:dyDescent="0.25"/>
  <cols>
    <col min="1" max="1" width="18.28515625" customWidth="1"/>
  </cols>
  <sheetData>
    <row r="1" spans="1:7" x14ac:dyDescent="0.25">
      <c r="A1" s="20" t="s">
        <v>23</v>
      </c>
      <c r="B1" s="20"/>
      <c r="C1" s="20"/>
      <c r="D1" s="20"/>
      <c r="E1" s="20"/>
      <c r="F1" s="20"/>
      <c r="G1" s="20"/>
    </row>
    <row r="2" spans="1:7" ht="45" customHeight="1" x14ac:dyDescent="0.25">
      <c r="A2" s="21" t="s">
        <v>24</v>
      </c>
      <c r="B2" s="21"/>
      <c r="C2" s="21"/>
      <c r="D2" s="21"/>
      <c r="E2" s="21"/>
      <c r="F2" s="21"/>
      <c r="G2" s="21"/>
    </row>
    <row r="4" spans="1:7" x14ac:dyDescent="0.25">
      <c r="A4" s="6"/>
      <c r="B4" t="s">
        <v>5</v>
      </c>
    </row>
    <row r="5" spans="1:7" x14ac:dyDescent="0.25">
      <c r="A5" s="7"/>
      <c r="B5" t="s">
        <v>4</v>
      </c>
    </row>
  </sheetData>
  <mergeCells count="2">
    <mergeCell ref="A1:G1"/>
    <mergeCell ref="A2:G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showGridLines="0" zoomScaleNormal="100" workbookViewId="0">
      <selection activeCell="B4" sqref="B4"/>
    </sheetView>
  </sheetViews>
  <sheetFormatPr defaultRowHeight="15" x14ac:dyDescent="0.25"/>
  <cols>
    <col min="1" max="1" width="4.140625" bestFit="1" customWidth="1"/>
    <col min="2" max="2" width="15.42578125" bestFit="1" customWidth="1"/>
    <col min="3" max="3" width="16.140625" customWidth="1"/>
    <col min="4" max="4" width="15.42578125" customWidth="1"/>
    <col min="5" max="5" width="22.42578125" bestFit="1" customWidth="1"/>
    <col min="6" max="6" width="34.85546875" customWidth="1"/>
    <col min="7" max="7" width="37.7109375" customWidth="1"/>
    <col min="9" max="9" width="5.7109375" customWidth="1"/>
    <col min="10" max="10" width="34.42578125" bestFit="1" customWidth="1"/>
    <col min="11" max="11" width="31.42578125" customWidth="1"/>
    <col min="12" max="12" width="30.5703125" customWidth="1"/>
  </cols>
  <sheetData>
    <row r="1" spans="1:6" ht="15.75" x14ac:dyDescent="0.25">
      <c r="A1" s="22" t="s">
        <v>17</v>
      </c>
      <c r="B1" s="22"/>
      <c r="C1" s="22"/>
      <c r="D1" s="22"/>
      <c r="E1" s="22"/>
      <c r="F1" s="22"/>
    </row>
    <row r="2" spans="1:6" ht="15.75" x14ac:dyDescent="0.25">
      <c r="A2" s="5"/>
      <c r="B2" s="5"/>
      <c r="C2" s="5"/>
      <c r="D2" s="5"/>
      <c r="E2" s="5"/>
      <c r="F2" s="5"/>
    </row>
    <row r="3" spans="1:6" ht="30" x14ac:dyDescent="0.25">
      <c r="A3" s="10" t="s">
        <v>15</v>
      </c>
      <c r="B3" s="10" t="s">
        <v>9</v>
      </c>
      <c r="C3" s="10" t="s">
        <v>16</v>
      </c>
      <c r="D3" s="10" t="s">
        <v>6</v>
      </c>
      <c r="E3" s="10" t="s">
        <v>7</v>
      </c>
      <c r="F3" s="10" t="s">
        <v>8</v>
      </c>
    </row>
    <row r="4" spans="1:6" ht="30" x14ac:dyDescent="0.25">
      <c r="A4" s="1">
        <v>1</v>
      </c>
      <c r="B4" s="11">
        <v>1000000</v>
      </c>
      <c r="C4" s="11">
        <v>100000</v>
      </c>
      <c r="D4" s="12">
        <f>(B4-C4)/B4*100</f>
        <v>90</v>
      </c>
      <c r="E4" s="13" t="s">
        <v>13</v>
      </c>
      <c r="F4" s="14" t="s">
        <v>10</v>
      </c>
    </row>
    <row r="5" spans="1:6" ht="30" x14ac:dyDescent="0.25">
      <c r="A5" s="1">
        <v>2</v>
      </c>
      <c r="B5" s="11">
        <v>2000000</v>
      </c>
      <c r="C5" s="11">
        <v>210000</v>
      </c>
      <c r="D5" s="12">
        <f t="shared" ref="D5:D13" si="0">(B5-C5)/B5*100</f>
        <v>89.5</v>
      </c>
      <c r="E5" s="13" t="s">
        <v>13</v>
      </c>
      <c r="F5" s="14" t="s">
        <v>10</v>
      </c>
    </row>
    <row r="6" spans="1:6" ht="30" x14ac:dyDescent="0.25">
      <c r="A6" s="1">
        <v>3</v>
      </c>
      <c r="B6" s="11">
        <v>1500000</v>
      </c>
      <c r="C6" s="11">
        <v>165000</v>
      </c>
      <c r="D6" s="12">
        <f t="shared" si="0"/>
        <v>89</v>
      </c>
      <c r="E6" s="13" t="s">
        <v>13</v>
      </c>
      <c r="F6" s="14" t="s">
        <v>10</v>
      </c>
    </row>
    <row r="7" spans="1:6" ht="30" x14ac:dyDescent="0.25">
      <c r="A7" s="1">
        <v>4</v>
      </c>
      <c r="B7" s="11">
        <v>1720000</v>
      </c>
      <c r="C7" s="11">
        <v>170000</v>
      </c>
      <c r="D7" s="12">
        <f t="shared" si="0"/>
        <v>90.116279069767444</v>
      </c>
      <c r="E7" s="13" t="s">
        <v>13</v>
      </c>
      <c r="F7" s="14" t="s">
        <v>10</v>
      </c>
    </row>
    <row r="8" spans="1:6" ht="30" x14ac:dyDescent="0.25">
      <c r="A8" s="1">
        <v>5</v>
      </c>
      <c r="B8" s="11">
        <v>930000</v>
      </c>
      <c r="C8" s="11">
        <v>80000</v>
      </c>
      <c r="D8" s="12">
        <f t="shared" si="0"/>
        <v>91.397849462365585</v>
      </c>
      <c r="E8" s="13" t="s">
        <v>13</v>
      </c>
      <c r="F8" s="14" t="s">
        <v>10</v>
      </c>
    </row>
    <row r="9" spans="1:6" ht="30" x14ac:dyDescent="0.25">
      <c r="A9" s="1">
        <v>6</v>
      </c>
      <c r="B9" s="11">
        <v>780000</v>
      </c>
      <c r="C9" s="11">
        <v>65000</v>
      </c>
      <c r="D9" s="12">
        <f t="shared" si="0"/>
        <v>91.666666666666657</v>
      </c>
      <c r="E9" s="13" t="s">
        <v>13</v>
      </c>
      <c r="F9" s="14" t="s">
        <v>10</v>
      </c>
    </row>
    <row r="10" spans="1:6" ht="30" x14ac:dyDescent="0.25">
      <c r="A10" s="1">
        <v>7</v>
      </c>
      <c r="B10" s="11">
        <v>1100000</v>
      </c>
      <c r="C10" s="11">
        <v>105000</v>
      </c>
      <c r="D10" s="12">
        <f t="shared" si="0"/>
        <v>90.454545454545453</v>
      </c>
      <c r="E10" s="13" t="s">
        <v>13</v>
      </c>
      <c r="F10" s="14" t="s">
        <v>10</v>
      </c>
    </row>
    <row r="11" spans="1:6" ht="30" x14ac:dyDescent="0.25">
      <c r="A11" s="1">
        <v>8</v>
      </c>
      <c r="B11" s="11">
        <v>1920000</v>
      </c>
      <c r="C11" s="11">
        <v>180000</v>
      </c>
      <c r="D11" s="12">
        <f t="shared" si="0"/>
        <v>90.625</v>
      </c>
      <c r="E11" s="13" t="s">
        <v>13</v>
      </c>
      <c r="F11" s="14" t="s">
        <v>10</v>
      </c>
    </row>
    <row r="12" spans="1:6" ht="30" x14ac:dyDescent="0.25">
      <c r="A12" s="1">
        <v>9</v>
      </c>
      <c r="B12" s="11">
        <v>1200000</v>
      </c>
      <c r="C12" s="11">
        <v>115000</v>
      </c>
      <c r="D12" s="12">
        <f t="shared" si="0"/>
        <v>90.416666666666671</v>
      </c>
      <c r="E12" s="13" t="s">
        <v>13</v>
      </c>
      <c r="F12" s="14" t="s">
        <v>10</v>
      </c>
    </row>
    <row r="13" spans="1:6" ht="30" x14ac:dyDescent="0.25">
      <c r="A13" s="1">
        <v>10</v>
      </c>
      <c r="B13" s="11">
        <v>1135000</v>
      </c>
      <c r="C13" s="11">
        <v>99000</v>
      </c>
      <c r="D13" s="12">
        <f t="shared" si="0"/>
        <v>91.277533039647579</v>
      </c>
      <c r="E13" s="13" t="s">
        <v>13</v>
      </c>
      <c r="F13" s="14" t="s">
        <v>10</v>
      </c>
    </row>
    <row r="14" spans="1:6" x14ac:dyDescent="0.25">
      <c r="A14" s="25" t="s">
        <v>11</v>
      </c>
      <c r="B14" s="24"/>
      <c r="C14" s="24"/>
      <c r="D14" s="23">
        <f>AVERAGE(D4:D13)</f>
        <v>90.445454035965923</v>
      </c>
      <c r="E14" s="24"/>
      <c r="F14" s="24"/>
    </row>
    <row r="15" spans="1:6" s="8" customFormat="1" ht="30.75" customHeight="1" x14ac:dyDescent="0.25">
      <c r="A15" s="26" t="s">
        <v>12</v>
      </c>
      <c r="B15" s="24"/>
      <c r="C15" s="24"/>
      <c r="D15" s="23">
        <f>_xlfn.STDEV.P(D4:D13)</f>
        <v>0.8008699698731544</v>
      </c>
      <c r="E15" s="24"/>
      <c r="F15" s="24"/>
    </row>
  </sheetData>
  <mergeCells count="5">
    <mergeCell ref="A1:F1"/>
    <mergeCell ref="D14:F14"/>
    <mergeCell ref="D15:F15"/>
    <mergeCell ref="A14:C14"/>
    <mergeCell ref="A15:C15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showGridLines="0" zoomScaleNormal="100" workbookViewId="0">
      <selection activeCell="J6" sqref="J6"/>
    </sheetView>
  </sheetViews>
  <sheetFormatPr defaultRowHeight="15" x14ac:dyDescent="0.25"/>
  <cols>
    <col min="1" max="1" width="4.140625" bestFit="1" customWidth="1"/>
    <col min="2" max="2" width="15.42578125" bestFit="1" customWidth="1"/>
    <col min="3" max="3" width="14.7109375" bestFit="1" customWidth="1"/>
    <col min="4" max="4" width="8" bestFit="1" customWidth="1"/>
    <col min="5" max="5" width="9.140625" bestFit="1" customWidth="1"/>
    <col min="6" max="6" width="22.42578125" bestFit="1" customWidth="1"/>
    <col min="7" max="7" width="36.28515625" customWidth="1"/>
  </cols>
  <sheetData>
    <row r="1" spans="1:8" s="8" customFormat="1" ht="15.75" x14ac:dyDescent="0.25">
      <c r="A1" s="22" t="s">
        <v>18</v>
      </c>
      <c r="B1" s="22"/>
      <c r="C1" s="22"/>
      <c r="D1" s="22"/>
      <c r="E1" s="22"/>
      <c r="F1" s="22"/>
      <c r="G1" s="30"/>
    </row>
    <row r="2" spans="1:8" s="8" customFormat="1" ht="15.75" x14ac:dyDescent="0.25">
      <c r="A2" s="5"/>
      <c r="B2" s="5"/>
      <c r="C2" s="5"/>
      <c r="D2" s="5"/>
      <c r="E2" s="5"/>
      <c r="F2" s="5"/>
    </row>
    <row r="3" spans="1:8" s="8" customFormat="1" ht="45" x14ac:dyDescent="0.25">
      <c r="A3" s="10" t="s">
        <v>15</v>
      </c>
      <c r="B3" s="10" t="s">
        <v>9</v>
      </c>
      <c r="C3" s="10" t="s">
        <v>19</v>
      </c>
      <c r="D3" s="10" t="s">
        <v>3</v>
      </c>
      <c r="E3" s="10" t="s">
        <v>6</v>
      </c>
      <c r="F3" s="10" t="s">
        <v>7</v>
      </c>
      <c r="G3" s="10" t="s">
        <v>8</v>
      </c>
      <c r="H3" s="9"/>
    </row>
    <row r="4" spans="1:8" s="8" customFormat="1" ht="30" x14ac:dyDescent="0.25">
      <c r="A4" s="1">
        <v>1</v>
      </c>
      <c r="B4" s="11">
        <v>1000000</v>
      </c>
      <c r="C4" s="11">
        <v>100000</v>
      </c>
      <c r="D4" s="15">
        <v>15</v>
      </c>
      <c r="E4" s="12">
        <f>(B4-C4*(1-D4/100))/B4*100</f>
        <v>91.5</v>
      </c>
      <c r="F4" s="13" t="s">
        <v>13</v>
      </c>
      <c r="G4" s="14" t="s">
        <v>10</v>
      </c>
      <c r="H4" s="9"/>
    </row>
    <row r="5" spans="1:8" s="8" customFormat="1" ht="30" x14ac:dyDescent="0.25">
      <c r="A5" s="1">
        <v>2</v>
      </c>
      <c r="B5" s="11">
        <v>2000000</v>
      </c>
      <c r="C5" s="11">
        <v>210000</v>
      </c>
      <c r="D5" s="15">
        <v>15</v>
      </c>
      <c r="E5" s="12">
        <f t="shared" ref="E5:E13" si="0">(B5-C5*(1-D5/100))/B5*100</f>
        <v>91.074999999999989</v>
      </c>
      <c r="F5" s="13" t="s">
        <v>13</v>
      </c>
      <c r="G5" s="14" t="s">
        <v>10</v>
      </c>
      <c r="H5" s="9"/>
    </row>
    <row r="6" spans="1:8" s="8" customFormat="1" ht="30" x14ac:dyDescent="0.25">
      <c r="A6" s="1">
        <v>3</v>
      </c>
      <c r="B6" s="11">
        <v>1500000</v>
      </c>
      <c r="C6" s="11">
        <v>165000</v>
      </c>
      <c r="D6" s="15">
        <v>15</v>
      </c>
      <c r="E6" s="12">
        <f t="shared" si="0"/>
        <v>90.649999999999991</v>
      </c>
      <c r="F6" s="13" t="s">
        <v>13</v>
      </c>
      <c r="G6" s="14" t="s">
        <v>10</v>
      </c>
      <c r="H6" s="9"/>
    </row>
    <row r="7" spans="1:8" s="8" customFormat="1" ht="30" x14ac:dyDescent="0.25">
      <c r="A7" s="1">
        <v>4</v>
      </c>
      <c r="B7" s="11">
        <v>1720000</v>
      </c>
      <c r="C7" s="11">
        <v>170000</v>
      </c>
      <c r="D7" s="15">
        <v>15</v>
      </c>
      <c r="E7" s="12">
        <f t="shared" si="0"/>
        <v>91.598837209302332</v>
      </c>
      <c r="F7" s="13" t="s">
        <v>13</v>
      </c>
      <c r="G7" s="14" t="s">
        <v>10</v>
      </c>
      <c r="H7" s="9"/>
    </row>
    <row r="8" spans="1:8" s="8" customFormat="1" ht="30" x14ac:dyDescent="0.25">
      <c r="A8" s="1">
        <v>5</v>
      </c>
      <c r="B8" s="11">
        <v>930000</v>
      </c>
      <c r="C8" s="11">
        <v>80000</v>
      </c>
      <c r="D8" s="15">
        <v>15</v>
      </c>
      <c r="E8" s="12">
        <f t="shared" si="0"/>
        <v>92.688172043010752</v>
      </c>
      <c r="F8" s="13" t="s">
        <v>13</v>
      </c>
      <c r="G8" s="14" t="s">
        <v>10</v>
      </c>
      <c r="H8" s="9"/>
    </row>
    <row r="9" spans="1:8" s="8" customFormat="1" ht="30" x14ac:dyDescent="0.25">
      <c r="A9" s="1">
        <v>6</v>
      </c>
      <c r="B9" s="11">
        <v>780000</v>
      </c>
      <c r="C9" s="11">
        <v>65000</v>
      </c>
      <c r="D9" s="15">
        <v>15</v>
      </c>
      <c r="E9" s="12">
        <f t="shared" si="0"/>
        <v>92.916666666666671</v>
      </c>
      <c r="F9" s="13" t="s">
        <v>13</v>
      </c>
      <c r="G9" s="14" t="s">
        <v>10</v>
      </c>
      <c r="H9" s="9"/>
    </row>
    <row r="10" spans="1:8" s="8" customFormat="1" ht="30" x14ac:dyDescent="0.25">
      <c r="A10" s="1">
        <v>7</v>
      </c>
      <c r="B10" s="11">
        <v>1100000</v>
      </c>
      <c r="C10" s="11">
        <v>105000</v>
      </c>
      <c r="D10" s="15">
        <v>15</v>
      </c>
      <c r="E10" s="12">
        <f t="shared" si="0"/>
        <v>91.886363636363626</v>
      </c>
      <c r="F10" s="13" t="s">
        <v>13</v>
      </c>
      <c r="G10" s="14" t="s">
        <v>10</v>
      </c>
      <c r="H10" s="9"/>
    </row>
    <row r="11" spans="1:8" s="8" customFormat="1" ht="30" x14ac:dyDescent="0.25">
      <c r="A11" s="1">
        <v>8</v>
      </c>
      <c r="B11" s="11">
        <v>1920000</v>
      </c>
      <c r="C11" s="11">
        <v>180000</v>
      </c>
      <c r="D11" s="15">
        <v>15</v>
      </c>
      <c r="E11" s="12">
        <f t="shared" si="0"/>
        <v>92.03125</v>
      </c>
      <c r="F11" s="13" t="s">
        <v>13</v>
      </c>
      <c r="G11" s="14" t="s">
        <v>10</v>
      </c>
      <c r="H11" s="9"/>
    </row>
    <row r="12" spans="1:8" s="8" customFormat="1" ht="30" x14ac:dyDescent="0.25">
      <c r="A12" s="1">
        <v>9</v>
      </c>
      <c r="B12" s="11">
        <v>1200000</v>
      </c>
      <c r="C12" s="11">
        <v>115000</v>
      </c>
      <c r="D12" s="15">
        <v>15</v>
      </c>
      <c r="E12" s="12">
        <f t="shared" si="0"/>
        <v>91.854166666666671</v>
      </c>
      <c r="F12" s="13" t="s">
        <v>13</v>
      </c>
      <c r="G12" s="14" t="s">
        <v>10</v>
      </c>
      <c r="H12" s="9"/>
    </row>
    <row r="13" spans="1:8" s="8" customFormat="1" ht="30" x14ac:dyDescent="0.25">
      <c r="A13" s="1">
        <v>10</v>
      </c>
      <c r="B13" s="11">
        <v>1135000</v>
      </c>
      <c r="C13" s="11">
        <v>99000</v>
      </c>
      <c r="D13" s="15">
        <v>15</v>
      </c>
      <c r="E13" s="12">
        <f t="shared" si="0"/>
        <v>92.585903083700444</v>
      </c>
      <c r="F13" s="13" t="s">
        <v>13</v>
      </c>
      <c r="G13" s="14" t="s">
        <v>10</v>
      </c>
      <c r="H13" s="9"/>
    </row>
    <row r="14" spans="1:8" s="8" customFormat="1" x14ac:dyDescent="0.25">
      <c r="A14" s="27" t="s">
        <v>20</v>
      </c>
      <c r="B14" s="28"/>
      <c r="C14" s="28"/>
      <c r="D14" s="29"/>
      <c r="E14" s="23">
        <f>AVERAGE(E4:E13)</f>
        <v>91.87863593057105</v>
      </c>
      <c r="F14" s="24"/>
      <c r="G14" s="24"/>
      <c r="H14" s="9"/>
    </row>
    <row r="15" spans="1:8" s="8" customFormat="1" x14ac:dyDescent="0.25">
      <c r="A15" s="27" t="s">
        <v>12</v>
      </c>
      <c r="B15" s="28"/>
      <c r="C15" s="28"/>
      <c r="D15" s="29"/>
      <c r="E15" s="23">
        <f>_xlfn.STDEV.P(E4:E13)</f>
        <v>0.68073947439218674</v>
      </c>
      <c r="F15" s="24"/>
      <c r="G15" s="24"/>
      <c r="H15" s="9"/>
    </row>
    <row r="16" spans="1:8" s="8" customFormat="1" x14ac:dyDescent="0.25"/>
    <row r="17" s="8" customFormat="1" x14ac:dyDescent="0.25"/>
  </sheetData>
  <mergeCells count="5">
    <mergeCell ref="A14:D14"/>
    <mergeCell ref="E14:G14"/>
    <mergeCell ref="A15:D15"/>
    <mergeCell ref="E15:G15"/>
    <mergeCell ref="A1:G1"/>
  </mergeCell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showGridLines="0" zoomScaleNormal="100" workbookViewId="0">
      <selection activeCell="D4" sqref="D4"/>
    </sheetView>
  </sheetViews>
  <sheetFormatPr defaultRowHeight="15" x14ac:dyDescent="0.25"/>
  <cols>
    <col min="1" max="1" width="4.42578125" bestFit="1" customWidth="1"/>
    <col min="2" max="2" width="60.140625" bestFit="1" customWidth="1"/>
    <col min="3" max="3" width="9.7109375" bestFit="1" customWidth="1"/>
    <col min="4" max="4" width="31.85546875" bestFit="1" customWidth="1"/>
  </cols>
  <sheetData>
    <row r="1" spans="1:4" ht="15.75" x14ac:dyDescent="0.25">
      <c r="A1" s="22" t="s">
        <v>25</v>
      </c>
      <c r="B1" s="22"/>
      <c r="C1" s="22"/>
      <c r="D1" s="22"/>
    </row>
    <row r="2" spans="1:4" ht="15.75" x14ac:dyDescent="0.25">
      <c r="A2" s="5"/>
      <c r="B2" s="5"/>
      <c r="C2" s="5"/>
      <c r="D2" s="5"/>
    </row>
    <row r="3" spans="1:4" ht="44.1" customHeight="1" x14ac:dyDescent="0.25">
      <c r="A3" s="10" t="s">
        <v>14</v>
      </c>
      <c r="B3" s="10" t="s">
        <v>0</v>
      </c>
      <c r="C3" s="10" t="s">
        <v>1</v>
      </c>
      <c r="D3" s="10" t="s">
        <v>2</v>
      </c>
    </row>
    <row r="4" spans="1:4" x14ac:dyDescent="0.25">
      <c r="A4" s="1">
        <v>1</v>
      </c>
      <c r="B4" s="2" t="s">
        <v>26</v>
      </c>
      <c r="C4" s="18">
        <v>1000000</v>
      </c>
      <c r="D4" s="1" t="s">
        <v>28</v>
      </c>
    </row>
    <row r="5" spans="1:4" ht="45" x14ac:dyDescent="0.25">
      <c r="A5" s="1">
        <v>2</v>
      </c>
      <c r="B5" s="2" t="s">
        <v>6</v>
      </c>
      <c r="C5" s="16">
        <f>'Дисконт по сделкам'!D14</f>
        <v>90.445454035965923</v>
      </c>
      <c r="D5" s="17" t="s">
        <v>22</v>
      </c>
    </row>
    <row r="6" spans="1:4" x14ac:dyDescent="0.25">
      <c r="A6" s="4">
        <v>3</v>
      </c>
      <c r="B6" s="3" t="s">
        <v>27</v>
      </c>
      <c r="C6" s="19">
        <f>C4*(1-C5/100)</f>
        <v>95545.459640340778</v>
      </c>
      <c r="D6" s="4" t="s">
        <v>21</v>
      </c>
    </row>
  </sheetData>
  <mergeCells count="1">
    <mergeCell ref="A1:D1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Введение</vt:lpstr>
      <vt:lpstr>Дисконт по сделкам</vt:lpstr>
      <vt:lpstr>Дисконт по предложениям</vt:lpstr>
      <vt:lpstr>Вариант итогового расчета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2017-01-24T09:13:57Z</dcterms:modified>
</cp:coreProperties>
</file>